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Раздолье\ПРОТОКОЛЫ\Собрание 21.09.25\"/>
    </mc:Choice>
  </mc:AlternateContent>
  <xr:revisionPtr revIDLastSave="0" documentId="13_ncr:1_{E8535ED0-8680-4BC1-B3CA-457970FB3CE6}" xr6:coauthVersionLast="47" xr6:coauthVersionMax="47" xr10:uidLastSave="{00000000-0000-0000-0000-000000000000}"/>
  <bookViews>
    <workbookView xWindow="-108" yWindow="-108" windowWidth="23256" windowHeight="12576" tabRatio="995" xr2:uid="{101F1DDB-A055-46BB-9A90-660F25F73434}"/>
  </bookViews>
  <sheets>
    <sheet name="Изм 1 к ФЭО_+ст.№38, 39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F16" i="5" s="1"/>
  <c r="J16" i="5" s="1"/>
  <c r="E16" i="5"/>
  <c r="E15" i="5"/>
  <c r="F15" i="5" s="1"/>
  <c r="J15" i="5" s="1"/>
</calcChain>
</file>

<file path=xl/sharedStrings.xml><?xml version="1.0" encoding="utf-8"?>
<sst xmlns="http://schemas.openxmlformats.org/spreadsheetml/2006/main" count="25" uniqueCount="24">
  <si>
    <t>№</t>
  </si>
  <si>
    <t>Целевые взносы:</t>
  </si>
  <si>
    <t>Статьи расходов</t>
  </si>
  <si>
    <t>Период</t>
  </si>
  <si>
    <t>Кол-во в год</t>
  </si>
  <si>
    <t>Руб./период</t>
  </si>
  <si>
    <t>год</t>
  </si>
  <si>
    <t>Комментарий в обоснование планируемого размера расхода</t>
  </si>
  <si>
    <t> • Федеральным законом от 29.07.2017 № 217-ФЗ "О ведении гражданами садоводства и огородничества для собственных нужд и о внесении изменений в отдельные законодательные акты РФ"; </t>
  </si>
  <si>
    <t xml:space="preserve">А также с учетом следующего: </t>
  </si>
  <si>
    <t>Сумма, руб.
 2024-2025</t>
  </si>
  <si>
    <t xml:space="preserve">Изменение №1 к </t>
  </si>
  <si>
    <t>кол-во участков физлиц, участвующих в расчете</t>
  </si>
  <si>
    <t>взнос с участка (разовый), руб.</t>
  </si>
  <si>
    <t>Утверждено Решением внеочередного общего собрания от «____» ____________ 2025 года</t>
  </si>
  <si>
    <t>Финансово-экономическому обоснованию расходной части сметы ТСН "Раздолье" на 2025-2026 (с 01.05.25-30.04.26)</t>
  </si>
  <si>
    <t>Настоящее Изменение №1 к финансово-экономическому обоснованию является неотъемлемой частью приходно-расходной сметы ТСН "Раздолье" на 2025-2026 год, утвержденной Протоколом №12 от 05.07.2025 и подготовлено к внеочередному ОСС 21.09.2025 в соответствии с:</t>
  </si>
  <si>
    <t>1. Необходимостью качественного ремонта ливневых канав "1-я очередь" ТСН - сплошной ремонт/восстановление не проводилось с момента создания ТСН (углубление канав, выкорчевывание деревьев/кустарников в ливневых канавах, прокладка труб под дороги (часть из которых сломана и не функционирует), а также местная прокладка полутруб при необходимости)</t>
  </si>
  <si>
    <r>
      <t xml:space="preserve">2. Необходимостью восстановления покрытия дорог (ямочный ремонт) "2-я очередь" ТСН в местах наибольших проблем (подтопления из-за полного ухода гравийного покрытия в землю) - восстановление покрытия не производилось с момента основания ТСН. </t>
    </r>
    <r>
      <rPr>
        <i/>
        <sz val="11"/>
        <color theme="1"/>
        <rFont val="Aptos Narrow"/>
        <family val="2"/>
      </rPr>
      <t>В связи с нарушением "массовыми" собственниками закона 217-ФЗ и Устава ТСН, а именно, непредоставления данных о собственности и контактных данных, а также неуплаты взвносов, установленных сметами ТСН, предложено при расчете разового взноса с участка исходить от суммы разового взноса 10,000 руб., предложенного "активной группой 2-й очереди" (а именно, собственника участка 97, являющейся лидером "активной группы"), как необходимой для запрошенного срочного ремонта дорог, а далее при взыскании взносов с "массовых" собственников, продолжить ремонт дорог на полученные средства. При ремонте дорог (срочном) исходить из сметы, предложенной собственником участка 97</t>
    </r>
  </si>
  <si>
    <t>Срок оплаты 30.09.2025</t>
  </si>
  <si>
    <t>Смена работы трактора 23,000 руб. Трубы по 10 шт. по 10,000 руб. + доставка 3,000 руб. Рабочие 10,000 руб. смена.  
Из расчета работ в течение 1 месяца + 10% запас при неучтенной сложности работ, необходимости дополнительных материалов. Ответственный за проведение работ: ___________________ (утвердить на собрании)</t>
  </si>
  <si>
    <t>Ремонт ливневок «1-й очереди» ТСН (полноценный/общий ремонт)</t>
  </si>
  <si>
    <t>Ямочный ремонт дорог «2-й очереди», а именно, в местах, требующих особого внимания по решению активной группы собственников «2-й очереди» ТСН, за исключением общей дороги (статья №20 сметы, утвержденной Протоколом №11 от 13.06.2025 общего собрания ТСН)</t>
  </si>
  <si>
    <t xml:space="preserve">
участки 2-5:  626,000 руб.
уч 6 + другие: 941,000 руб.
Ответственный за проведение работ: 
Пронин В. (участок 131)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</si>
</sst>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i/>
      <sz val="11"/>
      <name val="Calibri"/>
      <family val="2"/>
      <charset val="204"/>
    </font>
    <font>
      <b/>
      <i/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Aptos Narrow"/>
      <family val="2"/>
    </font>
    <font>
      <i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b/>
      <sz val="11"/>
      <name val="Aptos Narrow"/>
      <family val="2"/>
    </font>
    <font>
      <b/>
      <i/>
      <sz val="11"/>
      <color rgb="FF000000"/>
      <name val="Aptos Narrow"/>
      <family val="2"/>
    </font>
    <font>
      <b/>
      <i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4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4" fontId="1" fillId="0" borderId="2" xfId="0" applyNumberFormat="1" applyFont="1" applyBorder="1" applyAlignment="1">
      <alignment vertical="top"/>
    </xf>
    <xf numFmtId="0" fontId="5" fillId="2" borderId="6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3" fillId="2" borderId="0" xfId="0" applyFont="1" applyFill="1" applyAlignment="1">
      <alignment vertical="top"/>
    </xf>
    <xf numFmtId="0" fontId="7" fillId="0" borderId="0" xfId="0" applyFont="1" applyAlignment="1">
      <alignment horizontal="left" wrapText="1"/>
    </xf>
    <xf numFmtId="0" fontId="11" fillId="0" borderId="0" xfId="0" applyFont="1"/>
    <xf numFmtId="0" fontId="11" fillId="2" borderId="0" xfId="0" applyFont="1" applyFill="1" applyAlignment="1">
      <alignment vertical="top"/>
    </xf>
    <xf numFmtId="0" fontId="0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right" vertical="top" wrapText="1"/>
    </xf>
    <xf numFmtId="1" fontId="0" fillId="2" borderId="1" xfId="0" applyNumberFormat="1" applyFont="1" applyFill="1" applyBorder="1" applyAlignment="1">
      <alignment horizontal="right" vertical="top" wrapText="1"/>
    </xf>
    <xf numFmtId="0" fontId="6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3" fontId="0" fillId="0" borderId="1" xfId="0" applyNumberFormat="1" applyBorder="1" applyAlignment="1">
      <alignment horizontal="right" vertical="top"/>
    </xf>
    <xf numFmtId="0" fontId="1" fillId="2" borderId="8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4" fontId="1" fillId="0" borderId="8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right" vertical="top"/>
    </xf>
  </cellXfs>
  <cellStyles count="2">
    <cellStyle name="Обычный" xfId="0" builtinId="0"/>
    <cellStyle name="Обычный 2" xfId="1" xr:uid="{C0763CE8-DB5A-41E8-BDD2-2C5F80C0B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108857</xdr:colOff>
      <xdr:row>15</xdr:row>
      <xdr:rowOff>121920</xdr:rowOff>
    </xdr:from>
    <xdr:to>
      <xdr:col>6</xdr:col>
      <xdr:colOff>2845432</xdr:colOff>
      <xdr:row>15</xdr:row>
      <xdr:rowOff>2788920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C35E12-C4C4-FE09-1CA2-9B341487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6777" y="7040880"/>
          <a:ext cx="2736575" cy="2667000"/>
        </a:xfrm>
        <a:prstGeom prst="rect">
          <a:avLst/>
        </a:prstGeom>
      </xdr:spPr>
    </xdr:pic>
    <xdr:clientData/>
  </xdr:twoCellAnchor>
  <xdr:twoCellAnchor editAs="oneCell">
    <xdr:from>
      <xdr:col>6</xdr:col>
      <xdr:colOff>110129</xdr:colOff>
      <xdr:row>16</xdr:row>
      <xdr:rowOff>106316</xdr:rowOff>
    </xdr:from>
    <xdr:to>
      <xdr:col>6</xdr:col>
      <xdr:colOff>2873829</xdr:colOff>
      <xdr:row>16</xdr:row>
      <xdr:rowOff>2209799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C07F0E9-DCD6-0030-27E1-69CF76C0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5872" y="9968773"/>
          <a:ext cx="2763700" cy="2103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3863F-6C5E-455D-AD51-C4DA6BE2AE47}">
  <dimension ref="A1:O17"/>
  <sheetViews>
    <sheetView tabSelected="1" topLeftCell="A16" zoomScale="70" zoomScaleNormal="70" workbookViewId="0">
      <selection activeCell="G20" sqref="G20"/>
    </sheetView>
  </sheetViews>
  <sheetFormatPr defaultRowHeight="14.4" x14ac:dyDescent="0.3"/>
  <cols>
    <col min="1" max="1" width="8.88671875" style="15"/>
    <col min="2" max="2" width="35.88671875" style="15" customWidth="1"/>
    <col min="3" max="4" width="8.88671875" style="15"/>
    <col min="5" max="5" width="13.21875" style="15" customWidth="1"/>
    <col min="6" max="6" width="14.88671875" style="15" bestFit="1" customWidth="1"/>
    <col min="7" max="7" width="45.21875" style="15" customWidth="1"/>
    <col min="8" max="8" width="1.6640625" style="15" customWidth="1"/>
    <col min="9" max="9" width="14.21875" style="15" customWidth="1"/>
    <col min="10" max="10" width="10" style="15" bestFit="1" customWidth="1"/>
    <col min="11" max="15" width="8.88671875" style="15"/>
  </cols>
  <sheetData>
    <row r="1" spans="1:15" ht="29.4" customHeight="1" x14ac:dyDescent="0.3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</row>
    <row r="2" spans="1:15" ht="30" customHeight="1" x14ac:dyDescent="0.3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</row>
    <row r="3" spans="1:15" ht="14.4" customHeight="1" x14ac:dyDescent="0.3">
      <c r="A3" s="17" t="s">
        <v>9</v>
      </c>
      <c r="B3" s="14"/>
      <c r="C3" s="14"/>
      <c r="D3" s="14"/>
      <c r="E3" s="14"/>
      <c r="F3" s="14"/>
      <c r="G3" s="14"/>
    </row>
    <row r="4" spans="1:15" ht="51" customHeight="1" x14ac:dyDescent="0.3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</row>
    <row r="5" spans="1:15" ht="102" customHeight="1" x14ac:dyDescent="0.3">
      <c r="A5" s="25" t="s">
        <v>18</v>
      </c>
      <c r="B5" s="25"/>
      <c r="C5" s="25"/>
      <c r="D5" s="25"/>
      <c r="E5" s="25"/>
      <c r="F5" s="25"/>
      <c r="G5" s="25"/>
      <c r="H5" s="25"/>
      <c r="I5" s="25"/>
      <c r="J5" s="25"/>
    </row>
    <row r="8" spans="1:15" x14ac:dyDescent="0.3">
      <c r="G8" s="16" t="s">
        <v>14</v>
      </c>
    </row>
    <row r="10" spans="1:15" x14ac:dyDescent="0.3">
      <c r="A10" s="20" t="s">
        <v>11</v>
      </c>
    </row>
    <row r="11" spans="1:15" x14ac:dyDescent="0.3">
      <c r="A11" s="21" t="s">
        <v>15</v>
      </c>
    </row>
    <row r="13" spans="1:15" ht="18.600000000000001" thickBot="1" x14ac:dyDescent="0.35">
      <c r="A13" s="18" t="s">
        <v>1</v>
      </c>
      <c r="B13" s="18"/>
      <c r="C13" s="2"/>
      <c r="D13" s="2"/>
      <c r="E13" s="1"/>
      <c r="F13" s="32" t="s">
        <v>19</v>
      </c>
      <c r="G13" s="33"/>
      <c r="H13"/>
      <c r="I13"/>
      <c r="J13"/>
      <c r="K13"/>
      <c r="L13"/>
      <c r="M13"/>
      <c r="N13"/>
      <c r="O13"/>
    </row>
    <row r="14" spans="1:15" s="4" customFormat="1" ht="58.2" thickBot="1" x14ac:dyDescent="0.35">
      <c r="A14" s="6" t="s">
        <v>0</v>
      </c>
      <c r="B14" s="7" t="s">
        <v>2</v>
      </c>
      <c r="C14" s="7" t="s">
        <v>3</v>
      </c>
      <c r="D14" s="8" t="s">
        <v>4</v>
      </c>
      <c r="E14" s="7" t="s">
        <v>5</v>
      </c>
      <c r="F14" s="28" t="s">
        <v>10</v>
      </c>
      <c r="G14" s="12" t="s">
        <v>7</v>
      </c>
      <c r="I14" s="3" t="s">
        <v>12</v>
      </c>
      <c r="J14" s="3" t="s">
        <v>13</v>
      </c>
    </row>
    <row r="15" spans="1:15" s="22" customFormat="1" ht="140.4" customHeight="1" x14ac:dyDescent="0.3">
      <c r="A15" s="9">
        <v>38</v>
      </c>
      <c r="B15" s="26" t="s">
        <v>21</v>
      </c>
      <c r="C15" s="9" t="s">
        <v>6</v>
      </c>
      <c r="D15" s="10">
        <v>1</v>
      </c>
      <c r="E15" s="29">
        <f>(23000*20+10000*10+3000+10000*20)*1.1</f>
        <v>839300.00000000012</v>
      </c>
      <c r="F15" s="30">
        <f>E15</f>
        <v>839300.00000000012</v>
      </c>
      <c r="G15" s="27" t="s">
        <v>20</v>
      </c>
      <c r="I15" s="31">
        <v>83</v>
      </c>
      <c r="J15" s="23">
        <f>F15/I15</f>
        <v>10112.048192771086</v>
      </c>
    </row>
    <row r="16" spans="1:15" ht="229.8" customHeight="1" x14ac:dyDescent="0.3">
      <c r="A16" s="38">
        <v>39</v>
      </c>
      <c r="B16" s="42" t="s">
        <v>22</v>
      </c>
      <c r="C16" s="37" t="s">
        <v>6</v>
      </c>
      <c r="D16" s="35">
        <v>1</v>
      </c>
      <c r="E16" s="44">
        <f>(5+1+2+4)*48000+25000*2</f>
        <v>626000</v>
      </c>
      <c r="F16" s="45">
        <f>E16+E17</f>
        <v>1567000</v>
      </c>
      <c r="G16" s="5"/>
      <c r="H16"/>
      <c r="I16" s="41">
        <v>158</v>
      </c>
      <c r="J16" s="40">
        <f>F16/I16</f>
        <v>9917.7215189873423</v>
      </c>
      <c r="K16"/>
      <c r="L16"/>
      <c r="M16"/>
      <c r="N16"/>
      <c r="O16"/>
    </row>
    <row r="17" spans="1:15" ht="241.8" customHeight="1" x14ac:dyDescent="0.3">
      <c r="A17" s="39"/>
      <c r="B17" s="43"/>
      <c r="C17" s="36"/>
      <c r="D17" s="34"/>
      <c r="E17" s="11">
        <f>17*48000+25000*5</f>
        <v>941000</v>
      </c>
      <c r="F17" s="46"/>
      <c r="G17" s="13" t="s">
        <v>23</v>
      </c>
      <c r="H17"/>
      <c r="I17" s="41"/>
      <c r="J17" s="40"/>
      <c r="K17"/>
      <c r="L17"/>
      <c r="M17"/>
      <c r="N17"/>
      <c r="O17"/>
    </row>
  </sheetData>
  <mergeCells count="12">
    <mergeCell ref="A13:B13"/>
    <mergeCell ref="A1:J1"/>
    <mergeCell ref="A2:J2"/>
    <mergeCell ref="A4:J4"/>
    <mergeCell ref="A5:J5"/>
    <mergeCell ref="F16:F17"/>
    <mergeCell ref="D16:D17"/>
    <mergeCell ref="C16:C17"/>
    <mergeCell ref="B16:B17"/>
    <mergeCell ref="A16:A17"/>
    <mergeCell ref="I16:I17"/>
    <mergeCell ref="J16:J1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Изм 1 к ФЭО_+ст.№38, 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Магдий Ольга</dc:creator>
  <cp:lastModifiedBy>Пользователь Windows</cp:lastModifiedBy>
  <cp:lastPrinted>2024-11-18T19:41:21Z</cp:lastPrinted>
  <dcterms:created xsi:type="dcterms:W3CDTF">2024-06-22T06:53:33Z</dcterms:created>
  <dcterms:modified xsi:type="dcterms:W3CDTF">2025-09-13T14:04:25Z</dcterms:modified>
</cp:coreProperties>
</file>